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40" yWindow="105" windowWidth="14805" windowHeight="8010"/>
  </bookViews>
  <sheets>
    <sheet name="Sheet1" sheetId="1" r:id="rId1"/>
  </sheets>
  <externalReferences>
    <externalReference r:id="rId2"/>
  </externalReferences>
  <definedNames>
    <definedName name="_xlnm.Print_Area" localSheetId="0">Sheet1!$A$1:$H$18</definedName>
  </definedNames>
  <calcPr calcId="152511"/>
</workbook>
</file>

<file path=xl/calcChain.xml><?xml version="1.0" encoding="utf-8"?>
<calcChain xmlns="http://schemas.openxmlformats.org/spreadsheetml/2006/main">
  <c r="C11" i="1" l="1"/>
  <c r="B22" i="1"/>
  <c r="E15" i="1" l="1"/>
  <c r="D15" i="1"/>
  <c r="G11" i="1"/>
  <c r="G6" i="1"/>
  <c r="G5" i="1"/>
  <c r="C6" i="1"/>
  <c r="C5" i="1"/>
  <c r="C4" i="1"/>
  <c r="G4" i="1"/>
  <c r="D5" i="1"/>
  <c r="L5" i="1" s="1"/>
  <c r="L18" i="1"/>
  <c r="D6" i="1" s="1"/>
  <c r="L17" i="1"/>
  <c r="L16" i="1"/>
  <c r="D4" i="1" s="1"/>
  <c r="L15" i="1"/>
  <c r="L19" i="1" s="1"/>
  <c r="D10" i="1" s="1"/>
  <c r="F4" i="1" l="1"/>
  <c r="H4" i="1" s="1"/>
  <c r="L3" i="1"/>
  <c r="F6" i="1"/>
  <c r="L7" i="1"/>
  <c r="F10" i="1"/>
  <c r="D11" i="1"/>
  <c r="F5" i="1"/>
  <c r="H5" i="1" s="1"/>
  <c r="B10" i="1"/>
  <c r="G10" i="1" l="1"/>
  <c r="C10" i="1"/>
  <c r="H10" i="1"/>
  <c r="L12" i="1"/>
  <c r="E14" i="1"/>
  <c r="D14" i="1"/>
  <c r="F11" i="1"/>
  <c r="H11" i="1" s="1"/>
  <c r="H6" i="1"/>
  <c r="G18" i="1"/>
  <c r="G9" i="1" l="1"/>
  <c r="H9" i="1" s="1"/>
</calcChain>
</file>

<file path=xl/sharedStrings.xml><?xml version="1.0" encoding="utf-8"?>
<sst xmlns="http://schemas.openxmlformats.org/spreadsheetml/2006/main" count="42" uniqueCount="40">
  <si>
    <t>عنوان درآمدی</t>
  </si>
  <si>
    <t>افزایش / کاهش  درآمد</t>
  </si>
  <si>
    <t>نوسازی</t>
  </si>
  <si>
    <t>اصناف</t>
  </si>
  <si>
    <t>خدماتی</t>
  </si>
  <si>
    <t>حریم شهر</t>
  </si>
  <si>
    <t>*سایر درامدها</t>
  </si>
  <si>
    <t>جمع کل بودجه شهرداری</t>
  </si>
  <si>
    <t xml:space="preserve">عنوان </t>
  </si>
  <si>
    <t>جمع درآمد دریافتی</t>
  </si>
  <si>
    <t>ارزش افزوده</t>
  </si>
  <si>
    <t>ورزشی</t>
  </si>
  <si>
    <t>فرهنگسرا</t>
  </si>
  <si>
    <t>دریاچه</t>
  </si>
  <si>
    <t>کشتارگاه</t>
  </si>
  <si>
    <t>کپی</t>
  </si>
  <si>
    <t>جمع کل خدماتی</t>
  </si>
  <si>
    <t>(دریاچه – کشتارکاه – ورزشی – فرهنگسرا – کپی</t>
  </si>
  <si>
    <t>(درصد)</t>
  </si>
  <si>
    <r>
      <t xml:space="preserve"> *سایر درامدها</t>
    </r>
    <r>
      <rPr>
        <sz val="12"/>
        <rFont val="B Titr"/>
        <charset val="178"/>
      </rPr>
      <t xml:space="preserve"> </t>
    </r>
    <r>
      <rPr>
        <b/>
        <sz val="12"/>
        <rFont val="B Titr"/>
        <charset val="178"/>
      </rPr>
      <t>شامل:</t>
    </r>
    <r>
      <rPr>
        <sz val="12"/>
        <rFont val="B Titr"/>
        <charset val="178"/>
      </rPr>
      <t xml:space="preserve"> </t>
    </r>
    <r>
      <rPr>
        <b/>
        <sz val="12"/>
        <rFont val="B Titr"/>
        <charset val="178"/>
      </rPr>
      <t xml:space="preserve">جریمه کمیسیون ماده صد – تراکم – پروانه – مال الا جاره – عوارض خودرو – قطع اشجار – پلاک ابی – ارزش افزوده </t>
    </r>
  </si>
  <si>
    <t>خدمات</t>
  </si>
  <si>
    <t>سایر درامد ها</t>
  </si>
  <si>
    <t>درصد واقعی</t>
  </si>
  <si>
    <t>هفته 18</t>
  </si>
  <si>
    <t>کل درامد روزانه</t>
  </si>
  <si>
    <t>وصولی از ابتدای سال تا 1403/07/13</t>
  </si>
  <si>
    <t>گزارش هفتگی درآمد شهرداری لواسان بر اساس بودجه مصوبه سال 1405</t>
  </si>
  <si>
    <t xml:space="preserve">سهم به میزان چهار هفته بودجه </t>
  </si>
  <si>
    <t>درامدی که باید تا پایان هفته وصول می شد  (هفته چهارم)</t>
  </si>
  <si>
    <t>وصولی چهار هفته</t>
  </si>
  <si>
    <t>وصولی از ابتدای سال تا 28-1-1405</t>
  </si>
  <si>
    <t>وصولی از  1/1 لغایت  1/28</t>
  </si>
  <si>
    <t>افزایش /کاهش نسبت به سهم 4هفته</t>
  </si>
  <si>
    <t>66/77-</t>
  </si>
  <si>
    <t>71/75-</t>
  </si>
  <si>
    <t>81/80-</t>
  </si>
  <si>
    <t>59/60-</t>
  </si>
  <si>
    <t>60/08-</t>
  </si>
  <si>
    <t>وصولی از ابتدای سال تا 1405/1/28</t>
  </si>
  <si>
    <t>بودجه مصوب1405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</si>
</sst>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Arial"/>
      <family val="2"/>
      <scheme val="minor"/>
    </font>
    <font>
      <b/>
      <sz val="11"/>
      <name val="B Titr"/>
      <charset val="178"/>
    </font>
    <font>
      <sz val="11"/>
      <name val="B Titr"/>
      <charset val="178"/>
    </font>
    <font>
      <b/>
      <sz val="12"/>
      <name val="B Titr"/>
      <charset val="178"/>
    </font>
    <font>
      <b/>
      <sz val="9"/>
      <name val="B Titr"/>
      <charset val="178"/>
    </font>
    <font>
      <sz val="12"/>
      <name val="B Titr"/>
      <charset val="178"/>
    </font>
    <font>
      <b/>
      <sz val="12"/>
      <color theme="1"/>
      <name val="2  Nazanin"/>
      <charset val="178"/>
    </font>
    <font>
      <b/>
      <sz val="12"/>
      <color rgb="FF92D050"/>
      <name val="2  Nazanin"/>
      <charset val="178"/>
    </font>
    <font>
      <b/>
      <sz val="12"/>
      <color theme="1"/>
      <name val="Arial"/>
      <family val="2"/>
      <scheme val="minor"/>
    </font>
    <font>
      <b/>
      <sz val="11"/>
      <color theme="1"/>
      <name val="2  Nazanin"/>
      <charset val="178"/>
    </font>
    <font>
      <sz val="18"/>
      <name val="B Titr"/>
      <charset val="178"/>
    </font>
    <font>
      <i/>
      <sz val="11"/>
      <color rgb="FF7F7F7F"/>
      <name val="Arial"/>
      <family val="2"/>
      <charset val="178"/>
      <scheme val="minor"/>
    </font>
    <font>
      <sz val="1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70">
    <xf numFmtId="0" fontId="0" fillId="0" borderId="0" xfId="0"/>
    <xf numFmtId="0" fontId="2" fillId="0" borderId="0" xfId="0" applyFont="1"/>
    <xf numFmtId="0" fontId="3" fillId="0" borderId="8" xfId="0" applyFont="1" applyBorder="1" applyAlignment="1">
      <alignment horizontal="center" vertical="center" wrapText="1" readingOrder="2"/>
    </xf>
    <xf numFmtId="3" fontId="3" fillId="0" borderId="4" xfId="0" applyNumberFormat="1" applyFont="1" applyBorder="1" applyAlignment="1">
      <alignment horizontal="center" vertical="center" wrapText="1" readingOrder="2"/>
    </xf>
    <xf numFmtId="0" fontId="2" fillId="0" borderId="5" xfId="0" applyFont="1" applyBorder="1" applyAlignment="1">
      <alignment horizontal="center" vertical="center" readingOrder="2"/>
    </xf>
    <xf numFmtId="0" fontId="2" fillId="0" borderId="8" xfId="0" applyFont="1" applyBorder="1" applyAlignment="1">
      <alignment horizontal="center" vertical="center" readingOrder="2"/>
    </xf>
    <xf numFmtId="0" fontId="6" fillId="0" borderId="0" xfId="0" applyFont="1"/>
    <xf numFmtId="3" fontId="7" fillId="0" borderId="4" xfId="0" applyNumberFormat="1" applyFont="1" applyBorder="1" applyAlignment="1">
      <alignment horizontal="center" vertical="center"/>
    </xf>
    <xf numFmtId="0" fontId="8" fillId="0" borderId="0" xfId="0" applyFont="1"/>
    <xf numFmtId="3" fontId="8" fillId="0" borderId="0" xfId="0" applyNumberFormat="1" applyFont="1"/>
    <xf numFmtId="3" fontId="9" fillId="0" borderId="0" xfId="0" applyNumberFormat="1" applyFont="1" applyAlignment="1">
      <alignment horizontal="center"/>
    </xf>
    <xf numFmtId="3" fontId="0" fillId="0" borderId="0" xfId="0" applyNumberFormat="1"/>
    <xf numFmtId="3" fontId="7" fillId="0" borderId="0" xfId="0" applyNumberFormat="1" applyFont="1"/>
    <xf numFmtId="3" fontId="2" fillId="0" borderId="4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/>
    <xf numFmtId="0" fontId="12" fillId="0" borderId="0" xfId="0" applyFont="1"/>
    <xf numFmtId="3" fontId="2" fillId="0" borderId="3" xfId="0" applyNumberFormat="1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 wrapText="1" readingOrder="2"/>
    </xf>
    <xf numFmtId="0" fontId="4" fillId="0" borderId="14" xfId="0" applyFont="1" applyBorder="1" applyAlignment="1">
      <alignment horizontal="center" vertical="center" wrapText="1" readingOrder="2"/>
    </xf>
    <xf numFmtId="0" fontId="1" fillId="0" borderId="16" xfId="0" applyFont="1" applyBorder="1" applyAlignment="1">
      <alignment horizontal="center" vertical="center" wrapText="1" readingOrder="2"/>
    </xf>
    <xf numFmtId="0" fontId="1" fillId="0" borderId="17" xfId="0" applyFont="1" applyBorder="1" applyAlignment="1">
      <alignment horizontal="center" vertical="center" wrapText="1" readingOrder="2"/>
    </xf>
    <xf numFmtId="0" fontId="1" fillId="0" borderId="19" xfId="0" applyFont="1" applyBorder="1" applyAlignment="1">
      <alignment horizontal="center" vertical="center" wrapText="1" readingOrder="2"/>
    </xf>
    <xf numFmtId="49" fontId="1" fillId="0" borderId="20" xfId="0" applyNumberFormat="1" applyFont="1" applyBorder="1" applyAlignment="1">
      <alignment horizontal="center" vertical="center" wrapText="1" readingOrder="2"/>
    </xf>
    <xf numFmtId="3" fontId="1" fillId="0" borderId="20" xfId="0" applyNumberFormat="1" applyFont="1" applyBorder="1" applyAlignment="1">
      <alignment horizontal="center" vertical="center" wrapText="1" readingOrder="2"/>
    </xf>
    <xf numFmtId="3" fontId="2" fillId="0" borderId="21" xfId="0" applyNumberFormat="1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 wrapText="1" readingOrder="2"/>
    </xf>
    <xf numFmtId="0" fontId="1" fillId="0" borderId="20" xfId="0" applyFont="1" applyBorder="1" applyAlignment="1">
      <alignment horizontal="center" vertical="center" wrapText="1" readingOrder="2"/>
    </xf>
    <xf numFmtId="0" fontId="1" fillId="0" borderId="22" xfId="0" applyFont="1" applyBorder="1" applyAlignment="1">
      <alignment horizontal="center" vertical="center" wrapText="1" readingOrder="2"/>
    </xf>
    <xf numFmtId="49" fontId="1" fillId="0" borderId="23" xfId="0" applyNumberFormat="1" applyFont="1" applyBorder="1" applyAlignment="1">
      <alignment horizontal="center" vertical="center" wrapText="1" readingOrder="2"/>
    </xf>
    <xf numFmtId="3" fontId="1" fillId="0" borderId="23" xfId="0" applyNumberFormat="1" applyFont="1" applyBorder="1" applyAlignment="1">
      <alignment horizontal="center" vertical="center" wrapText="1" readingOrder="2"/>
    </xf>
    <xf numFmtId="3" fontId="2" fillId="0" borderId="24" xfId="0" applyNumberFormat="1" applyFont="1" applyBorder="1" applyAlignment="1">
      <alignment horizontal="center" vertical="center"/>
    </xf>
    <xf numFmtId="3" fontId="2" fillId="0" borderId="20" xfId="0" applyNumberFormat="1" applyFont="1" applyBorder="1" applyAlignment="1">
      <alignment horizontal="center"/>
    </xf>
    <xf numFmtId="3" fontId="2" fillId="0" borderId="20" xfId="0" applyNumberFormat="1" applyFont="1" applyBorder="1" applyAlignment="1">
      <alignment horizontal="center" vertical="center"/>
    </xf>
    <xf numFmtId="3" fontId="2" fillId="0" borderId="23" xfId="0" applyNumberFormat="1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 readingOrder="2"/>
    </xf>
    <xf numFmtId="0" fontId="1" fillId="0" borderId="2" xfId="0" applyFont="1" applyBorder="1" applyAlignment="1">
      <alignment horizontal="center" vertical="center" wrapText="1" readingOrder="2"/>
    </xf>
    <xf numFmtId="0" fontId="10" fillId="0" borderId="0" xfId="0" applyFont="1" applyBorder="1" applyAlignment="1">
      <alignment horizontal="center"/>
    </xf>
    <xf numFmtId="0" fontId="3" fillId="0" borderId="0" xfId="0" applyFont="1" applyBorder="1" applyAlignment="1">
      <alignment horizontal="right" vertical="center" readingOrder="2"/>
    </xf>
    <xf numFmtId="0" fontId="3" fillId="0" borderId="6" xfId="0" applyFont="1" applyBorder="1" applyAlignment="1">
      <alignment horizontal="center" vertical="center" wrapText="1" readingOrder="2"/>
    </xf>
    <xf numFmtId="0" fontId="3" fillId="0" borderId="7" xfId="0" applyFont="1" applyBorder="1" applyAlignment="1">
      <alignment horizontal="center" vertical="center" wrapText="1" readingOrder="2"/>
    </xf>
    <xf numFmtId="0" fontId="3" fillId="0" borderId="9" xfId="0" applyFont="1" applyBorder="1" applyAlignment="1">
      <alignment horizontal="center" vertical="center" wrapText="1" readingOrder="2"/>
    </xf>
    <xf numFmtId="0" fontId="4" fillId="0" borderId="13" xfId="0" applyFont="1" applyBorder="1" applyAlignment="1">
      <alignment horizontal="center" vertical="center" wrapText="1" readingOrder="2"/>
    </xf>
    <xf numFmtId="0" fontId="4" fillId="0" borderId="18" xfId="0" applyFont="1" applyBorder="1" applyAlignment="1">
      <alignment horizontal="center" vertical="center" wrapText="1" readingOrder="2"/>
    </xf>
    <xf numFmtId="3" fontId="2" fillId="0" borderId="13" xfId="0" applyNumberFormat="1" applyFont="1" applyBorder="1" applyAlignment="1">
      <alignment horizontal="center" vertical="center"/>
    </xf>
    <xf numFmtId="3" fontId="2" fillId="0" borderId="15" xfId="0" applyNumberFormat="1" applyFont="1" applyBorder="1" applyAlignment="1">
      <alignment horizontal="center" vertical="center"/>
    </xf>
    <xf numFmtId="3" fontId="2" fillId="0" borderId="18" xfId="0" applyNumberFormat="1" applyFont="1" applyBorder="1" applyAlignment="1">
      <alignment horizontal="center" vertical="center"/>
    </xf>
    <xf numFmtId="3" fontId="2" fillId="0" borderId="12" xfId="0" applyNumberFormat="1" applyFont="1" applyBorder="1" applyAlignment="1">
      <alignment horizontal="center"/>
    </xf>
    <xf numFmtId="3" fontId="2" fillId="0" borderId="10" xfId="0" applyNumberFormat="1" applyFont="1" applyBorder="1" applyAlignment="1">
      <alignment horizontal="center"/>
    </xf>
    <xf numFmtId="3" fontId="2" fillId="0" borderId="17" xfId="0" applyNumberFormat="1" applyFont="1" applyBorder="1" applyAlignment="1">
      <alignment horizontal="center"/>
    </xf>
    <xf numFmtId="3" fontId="3" fillId="0" borderId="6" xfId="0" applyNumberFormat="1" applyFont="1" applyBorder="1" applyAlignment="1">
      <alignment horizontal="center" vertical="center" wrapText="1" readingOrder="2"/>
    </xf>
    <xf numFmtId="3" fontId="3" fillId="0" borderId="9" xfId="0" applyNumberFormat="1" applyFont="1" applyBorder="1" applyAlignment="1">
      <alignment horizontal="center" vertical="center" wrapText="1" readingOrder="2"/>
    </xf>
    <xf numFmtId="3" fontId="3" fillId="0" borderId="7" xfId="0" applyNumberFormat="1" applyFont="1" applyBorder="1" applyAlignment="1">
      <alignment horizontal="center" vertical="center" wrapText="1" readingOrder="2"/>
    </xf>
    <xf numFmtId="0" fontId="1" fillId="0" borderId="11" xfId="0" applyFont="1" applyBorder="1" applyAlignment="1">
      <alignment horizontal="center" vertical="center" wrapText="1" readingOrder="2"/>
    </xf>
    <xf numFmtId="0" fontId="1" fillId="0" borderId="16" xfId="0" applyFont="1" applyBorder="1" applyAlignment="1">
      <alignment horizontal="center" vertical="center" wrapText="1" readingOrder="2"/>
    </xf>
    <xf numFmtId="3" fontId="1" fillId="0" borderId="12" xfId="0" applyNumberFormat="1" applyFont="1" applyBorder="1" applyAlignment="1">
      <alignment horizontal="center" vertical="center" wrapText="1" readingOrder="2"/>
    </xf>
    <xf numFmtId="3" fontId="1" fillId="0" borderId="10" xfId="0" applyNumberFormat="1" applyFont="1" applyBorder="1" applyAlignment="1">
      <alignment horizontal="center" vertical="center" wrapText="1" readingOrder="2"/>
    </xf>
    <xf numFmtId="3" fontId="1" fillId="0" borderId="17" xfId="0" applyNumberFormat="1" applyFont="1" applyBorder="1" applyAlignment="1">
      <alignment horizontal="center" vertical="center" wrapText="1" readingOrder="2"/>
    </xf>
    <xf numFmtId="49" fontId="1" fillId="0" borderId="12" xfId="0" applyNumberFormat="1" applyFont="1" applyBorder="1" applyAlignment="1">
      <alignment horizontal="center" vertical="center" wrapText="1" readingOrder="2"/>
    </xf>
    <xf numFmtId="49" fontId="1" fillId="0" borderId="10" xfId="0" applyNumberFormat="1" applyFont="1" applyBorder="1" applyAlignment="1">
      <alignment horizontal="center" vertical="center" wrapText="1" readingOrder="2"/>
    </xf>
    <xf numFmtId="49" fontId="1" fillId="0" borderId="17" xfId="0" applyNumberFormat="1" applyFont="1" applyBorder="1" applyAlignment="1">
      <alignment horizontal="center" vertical="center" wrapText="1" readingOrder="2"/>
    </xf>
    <xf numFmtId="0" fontId="1" fillId="0" borderId="12" xfId="0" applyFont="1" applyBorder="1" applyAlignment="1">
      <alignment horizontal="center" vertical="center" wrapText="1" readingOrder="2"/>
    </xf>
    <xf numFmtId="0" fontId="1" fillId="0" borderId="17" xfId="0" applyFont="1" applyBorder="1" applyAlignment="1">
      <alignment horizontal="center" vertical="center" wrapText="1" readingOrder="2"/>
    </xf>
    <xf numFmtId="0" fontId="1" fillId="0" borderId="12" xfId="1" applyFont="1" applyFill="1" applyBorder="1" applyAlignment="1">
      <alignment horizontal="center" vertical="center" wrapText="1" readingOrder="2"/>
    </xf>
    <xf numFmtId="0" fontId="1" fillId="0" borderId="17" xfId="1" applyFont="1" applyFill="1" applyBorder="1" applyAlignment="1">
      <alignment horizontal="center" vertical="center" wrapText="1" readingOrder="2"/>
    </xf>
    <xf numFmtId="0" fontId="4" fillId="0" borderId="12" xfId="0" applyFont="1" applyBorder="1" applyAlignment="1">
      <alignment horizontal="center" vertical="center" wrapText="1" readingOrder="2"/>
    </xf>
    <xf numFmtId="0" fontId="4" fillId="0" borderId="17" xfId="0" applyFont="1" applyBorder="1" applyAlignment="1">
      <alignment horizontal="center" vertical="center" wrapText="1" readingOrder="2"/>
    </xf>
    <xf numFmtId="3" fontId="2" fillId="0" borderId="0" xfId="0" applyNumberFormat="1" applyFont="1" applyAlignment="1">
      <alignment horizontal="center"/>
    </xf>
  </cellXfs>
  <cellStyles count="2">
    <cellStyle name="Explanatory Text" xfId="1" builtinId="53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a-IR"/>
              <a:t>خدماتی</a:t>
            </a:r>
            <a:endParaRPr lang="en-US"/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a-IR"/>
        </a:p>
      </c:txPr>
    </c:title>
    <c:autoTitleDeleted val="0"/>
    <c:plotArea>
      <c:layout>
        <c:manualLayout>
          <c:layoutTarget val="inner"/>
          <c:xMode val="edge"/>
          <c:yMode val="edge"/>
          <c:x val="0.1828031496062992"/>
          <c:y val="0.19486111111111112"/>
          <c:w val="0.77275240594925632"/>
          <c:h val="0.6759572761738116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Sheet1!$B$17:$G$17</c:f>
              <c:strCache>
                <c:ptCount val="6"/>
                <c:pt idx="0">
                  <c:v>ورزشی</c:v>
                </c:pt>
                <c:pt idx="1">
                  <c:v>فرهنگسرا</c:v>
                </c:pt>
                <c:pt idx="2">
                  <c:v>دریاچه</c:v>
                </c:pt>
                <c:pt idx="3">
                  <c:v>کشتارگاه</c:v>
                </c:pt>
                <c:pt idx="4">
                  <c:v>کپی</c:v>
                </c:pt>
                <c:pt idx="5">
                  <c:v>جمع کل خدماتی</c:v>
                </c:pt>
              </c:strCache>
            </c:strRef>
          </c:cat>
          <c:val>
            <c:numRef>
              <c:f>Sheet1!$B$18:$G$18</c:f>
              <c:numCache>
                <c:formatCode>#,##0</c:formatCode>
                <c:ptCount val="6"/>
                <c:pt idx="0">
                  <c:v>201700000</c:v>
                </c:pt>
                <c:pt idx="1">
                  <c:v>0</c:v>
                </c:pt>
                <c:pt idx="2">
                  <c:v>2316012006</c:v>
                </c:pt>
                <c:pt idx="3">
                  <c:v>251700000</c:v>
                </c:pt>
                <c:pt idx="4">
                  <c:v>29700000</c:v>
                </c:pt>
                <c:pt idx="5">
                  <c:v>2799112006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68052272"/>
        <c:axId val="268038128"/>
      </c:barChart>
      <c:catAx>
        <c:axId val="2680522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a-IR"/>
          </a:p>
        </c:txPr>
        <c:crossAx val="268038128"/>
        <c:crosses val="autoZero"/>
        <c:auto val="1"/>
        <c:lblAlgn val="ctr"/>
        <c:lblOffset val="100"/>
        <c:noMultiLvlLbl val="0"/>
      </c:catAx>
      <c:valAx>
        <c:axId val="2680381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a-IR"/>
          </a:p>
        </c:txPr>
        <c:crossAx val="2680522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a-I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1076325</xdr:colOff>
      <xdr:row>22</xdr:row>
      <xdr:rowOff>252412</xdr:rowOff>
    </xdr:from>
    <xdr:to>
      <xdr:col>6</xdr:col>
      <xdr:colOff>771525</xdr:colOff>
      <xdr:row>32</xdr:row>
      <xdr:rowOff>138112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1711;&#1586;&#1575;&#1585;&#1588;&#1575;&#1578;\1405\1405&#1580;&#1605;&#1593;%20&#1570;&#1605;&#1575;&#1585;%20&#1583;&#1585;&#1570;&#1605;&#1583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فرودین"/>
      <sheetName val="Sheet1"/>
      <sheetName val="اردیبهشت"/>
      <sheetName val="7-3-1404"/>
      <sheetName val="خرداد"/>
      <sheetName val="Sheet3"/>
      <sheetName val="Sheet2"/>
      <sheetName val="تیر"/>
      <sheetName val="Sheet4"/>
      <sheetName val="مرداد"/>
      <sheetName val="Sheet6"/>
      <sheetName val="شهریور"/>
      <sheetName val="Sheet7"/>
      <sheetName val="مهر"/>
      <sheetName val="Sheet9"/>
      <sheetName val="آبان"/>
      <sheetName val="Sheet5"/>
      <sheetName val="Sheet8"/>
      <sheetName val="آذر"/>
      <sheetName val="Sheet11"/>
      <sheetName val="دی"/>
      <sheetName val="بهمن"/>
      <sheetName val="Sheet10"/>
      <sheetName val="اسفند"/>
    </sheetNames>
    <sheetDataSet>
      <sheetData sheetId="0">
        <row r="19">
          <cell r="D19">
            <v>0</v>
          </cell>
        </row>
        <row r="33">
          <cell r="C33">
            <v>482151468716</v>
          </cell>
        </row>
        <row r="34">
          <cell r="H34"/>
        </row>
        <row r="35">
          <cell r="H35"/>
        </row>
        <row r="39">
          <cell r="F39"/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8"/>
  <sheetViews>
    <sheetView rightToLeft="1" tabSelected="1" workbookViewId="0">
      <selection activeCell="A12" sqref="A12:F12"/>
    </sheetView>
  </sheetViews>
  <sheetFormatPr defaultRowHeight="14.25" x14ac:dyDescent="0.2"/>
  <cols>
    <col min="1" max="1" width="18.25" style="17" customWidth="1"/>
    <col min="2" max="2" width="18.125" style="17" customWidth="1"/>
    <col min="3" max="3" width="19.375" style="17" customWidth="1"/>
    <col min="4" max="4" width="18.625" style="17" customWidth="1"/>
    <col min="5" max="5" width="14" style="17" customWidth="1"/>
    <col min="6" max="6" width="18.375" style="17" customWidth="1"/>
    <col min="7" max="7" width="27.125" style="17" customWidth="1"/>
    <col min="8" max="8" width="26.625" style="17" customWidth="1"/>
    <col min="11" max="11" width="15.375" customWidth="1"/>
    <col min="12" max="12" width="33.375" customWidth="1"/>
    <col min="13" max="13" width="21.5" customWidth="1"/>
    <col min="14" max="14" width="37.375" customWidth="1"/>
  </cols>
  <sheetData>
    <row r="1" spans="1:14" ht="36.75" thickBot="1" x14ac:dyDescent="1">
      <c r="A1" s="39" t="s">
        <v>26</v>
      </c>
      <c r="B1" s="39"/>
      <c r="C1" s="39"/>
      <c r="D1" s="39"/>
      <c r="E1" s="39"/>
      <c r="F1" s="39"/>
      <c r="G1" s="39"/>
      <c r="H1" s="39"/>
      <c r="J1" t="s">
        <v>23</v>
      </c>
    </row>
    <row r="2" spans="1:14" ht="89.25" customHeight="1" thickTop="1" x14ac:dyDescent="0.2">
      <c r="A2" s="55" t="s">
        <v>0</v>
      </c>
      <c r="B2" s="63" t="s">
        <v>39</v>
      </c>
      <c r="C2" s="63" t="s">
        <v>27</v>
      </c>
      <c r="D2" s="65" t="s">
        <v>31</v>
      </c>
      <c r="E2" s="19" t="s">
        <v>32</v>
      </c>
      <c r="F2" s="63" t="s">
        <v>38</v>
      </c>
      <c r="G2" s="67" t="s">
        <v>28</v>
      </c>
      <c r="H2" s="44" t="s">
        <v>1</v>
      </c>
      <c r="L2" t="s">
        <v>22</v>
      </c>
      <c r="M2" s="37" t="s">
        <v>25</v>
      </c>
    </row>
    <row r="3" spans="1:14" ht="23.25" thickBot="1" x14ac:dyDescent="0.25">
      <c r="A3" s="56"/>
      <c r="B3" s="64"/>
      <c r="C3" s="64"/>
      <c r="D3" s="66"/>
      <c r="E3" s="22" t="s">
        <v>18</v>
      </c>
      <c r="F3" s="64"/>
      <c r="G3" s="68"/>
      <c r="H3" s="45"/>
      <c r="L3">
        <f>D4/C4*100-100</f>
        <v>-100</v>
      </c>
      <c r="M3" s="38"/>
    </row>
    <row r="4" spans="1:14" ht="24" thickTop="1" thickBot="1" x14ac:dyDescent="0.65">
      <c r="A4" s="23" t="s">
        <v>2</v>
      </c>
      <c r="B4" s="25">
        <v>350000000000</v>
      </c>
      <c r="C4" s="33">
        <f>B4/52*4</f>
        <v>26923076923.076923</v>
      </c>
      <c r="D4" s="25">
        <f>$L$16</f>
        <v>0</v>
      </c>
      <c r="E4" s="24" t="s">
        <v>33</v>
      </c>
      <c r="F4" s="25">
        <f>$D$4</f>
        <v>0</v>
      </c>
      <c r="G4" s="25">
        <f>B4/52*4</f>
        <v>26923076923.076923</v>
      </c>
      <c r="H4" s="26">
        <f>F4-G4</f>
        <v>-26923076923.076923</v>
      </c>
      <c r="M4" s="10">
        <v>47266276779</v>
      </c>
    </row>
    <row r="5" spans="1:14" ht="24" thickTop="1" thickBot="1" x14ac:dyDescent="0.65">
      <c r="A5" s="23" t="s">
        <v>3</v>
      </c>
      <c r="B5" s="25">
        <v>50000000000</v>
      </c>
      <c r="C5" s="33">
        <f>B5/52*4</f>
        <v>3846153846.1538463</v>
      </c>
      <c r="D5" s="25">
        <f>$L$17</f>
        <v>0</v>
      </c>
      <c r="E5" s="24" t="s">
        <v>34</v>
      </c>
      <c r="F5" s="25">
        <f>$D$5</f>
        <v>0</v>
      </c>
      <c r="G5" s="25">
        <f>B5/52*4</f>
        <v>3846153846.1538463</v>
      </c>
      <c r="H5" s="26">
        <f>F5-G5</f>
        <v>-3846153846.1538463</v>
      </c>
      <c r="L5">
        <f>D5/C5*100-100</f>
        <v>-100</v>
      </c>
      <c r="M5" s="10">
        <v>8091530932</v>
      </c>
    </row>
    <row r="6" spans="1:14" ht="18.75" customHeight="1" thickTop="1" x14ac:dyDescent="0.45">
      <c r="A6" s="27" t="s">
        <v>4</v>
      </c>
      <c r="B6" s="57">
        <v>200000000000</v>
      </c>
      <c r="C6" s="49">
        <f>B6/52*4</f>
        <v>15384615384.615385</v>
      </c>
      <c r="D6" s="57">
        <f t="shared" ref="D6" si="0">$L$18</f>
        <v>0</v>
      </c>
      <c r="E6" s="60" t="s">
        <v>35</v>
      </c>
      <c r="F6" s="57">
        <f>$D$6</f>
        <v>0</v>
      </c>
      <c r="G6" s="57">
        <f>B6/52*4</f>
        <v>15384615384.615385</v>
      </c>
      <c r="H6" s="46">
        <f>F6-G6</f>
        <v>-15384615384.615385</v>
      </c>
      <c r="M6" s="10"/>
    </row>
    <row r="7" spans="1:14" ht="37.5" x14ac:dyDescent="0.45">
      <c r="A7" s="20" t="s">
        <v>17</v>
      </c>
      <c r="B7" s="58"/>
      <c r="C7" s="50"/>
      <c r="D7" s="58"/>
      <c r="E7" s="61"/>
      <c r="F7" s="58"/>
      <c r="G7" s="58"/>
      <c r="H7" s="47"/>
      <c r="L7">
        <f>D6/C6*100-100</f>
        <v>-100</v>
      </c>
      <c r="M7" s="10">
        <v>50900659685</v>
      </c>
    </row>
    <row r="8" spans="1:14" ht="23.25" customHeight="1" thickBot="1" x14ac:dyDescent="0.5">
      <c r="A8" s="21"/>
      <c r="B8" s="59"/>
      <c r="C8" s="51"/>
      <c r="D8" s="59"/>
      <c r="E8" s="62"/>
      <c r="F8" s="59"/>
      <c r="G8" s="59"/>
      <c r="H8" s="48"/>
      <c r="M8" s="10"/>
    </row>
    <row r="9" spans="1:14" ht="24" thickTop="1" thickBot="1" x14ac:dyDescent="0.65">
      <c r="A9" s="23" t="s">
        <v>5</v>
      </c>
      <c r="B9" s="25">
        <v>0</v>
      </c>
      <c r="C9" s="33"/>
      <c r="D9" s="25">
        <v>0</v>
      </c>
      <c r="E9" s="24"/>
      <c r="F9" s="34">
        <v>0</v>
      </c>
      <c r="G9" s="28">
        <f>D9*17</f>
        <v>0</v>
      </c>
      <c r="H9" s="26">
        <f>F9-G9</f>
        <v>0</v>
      </c>
      <c r="M9" s="10">
        <v>11293800000</v>
      </c>
    </row>
    <row r="10" spans="1:14" ht="25.5" customHeight="1" thickTop="1" thickBot="1" x14ac:dyDescent="0.65">
      <c r="A10" s="23" t="s">
        <v>6</v>
      </c>
      <c r="B10" s="25">
        <f>B11-B6-B5-B4</f>
        <v>12601300000000</v>
      </c>
      <c r="C10" s="33">
        <f>B10/52*4</f>
        <v>969330769230.76929</v>
      </c>
      <c r="D10" s="25">
        <f>$L$19</f>
        <v>482151468716</v>
      </c>
      <c r="E10" s="24" t="s">
        <v>36</v>
      </c>
      <c r="F10" s="25">
        <f>$D$10</f>
        <v>482151468716</v>
      </c>
      <c r="G10" s="25">
        <f>B10/52*4</f>
        <v>969330769230.76929</v>
      </c>
      <c r="H10" s="26">
        <f>F10-G10</f>
        <v>-487179300514.76929</v>
      </c>
      <c r="M10" s="10">
        <v>2744865049325</v>
      </c>
    </row>
    <row r="11" spans="1:14" ht="24" thickTop="1" thickBot="1" x14ac:dyDescent="0.65">
      <c r="A11" s="29" t="s">
        <v>7</v>
      </c>
      <c r="B11" s="31">
        <v>13201300000000</v>
      </c>
      <c r="C11" s="35">
        <f>B11/52*4</f>
        <v>1015484615384.6154</v>
      </c>
      <c r="D11" s="31">
        <f>D10+D9+D6+D5+D4</f>
        <v>482151468716</v>
      </c>
      <c r="E11" s="30" t="s">
        <v>37</v>
      </c>
      <c r="F11" s="31">
        <f>F10+F9+F6+F5+F4</f>
        <v>482151468716</v>
      </c>
      <c r="G11" s="31">
        <f>B11/52*4</f>
        <v>1015484615384.6154</v>
      </c>
      <c r="H11" s="32">
        <f>F11-G11</f>
        <v>-533333146668.61536</v>
      </c>
      <c r="M11" s="10">
        <v>2871562816120</v>
      </c>
    </row>
    <row r="12" spans="1:14" ht="27" thickTop="1" thickBot="1" x14ac:dyDescent="0.65">
      <c r="A12" s="40" t="s">
        <v>19</v>
      </c>
      <c r="B12" s="40"/>
      <c r="C12" s="40"/>
      <c r="D12" s="40"/>
      <c r="E12" s="40"/>
      <c r="F12" s="40"/>
      <c r="G12" s="1"/>
      <c r="H12" s="1"/>
      <c r="L12">
        <f>D11/C11*100-100</f>
        <v>-52.520061711286012</v>
      </c>
      <c r="M12" s="10"/>
    </row>
    <row r="13" spans="1:14" ht="26.25" thickBot="1" x14ac:dyDescent="0.65">
      <c r="A13" s="1"/>
      <c r="B13" s="41" t="s">
        <v>8</v>
      </c>
      <c r="C13" s="42"/>
      <c r="D13" s="2" t="s">
        <v>29</v>
      </c>
      <c r="E13" s="41" t="s">
        <v>30</v>
      </c>
      <c r="F13" s="43"/>
      <c r="G13" s="42"/>
      <c r="H13" s="1"/>
    </row>
    <row r="14" spans="1:14" ht="26.25" thickBot="1" x14ac:dyDescent="0.65">
      <c r="A14" s="1"/>
      <c r="B14" s="41" t="s">
        <v>9</v>
      </c>
      <c r="C14" s="42"/>
      <c r="D14" s="3">
        <f>$D$11</f>
        <v>482151468716</v>
      </c>
      <c r="E14" s="52">
        <f t="shared" ref="E14" si="1">$D$11</f>
        <v>482151468716</v>
      </c>
      <c r="F14" s="53"/>
      <c r="G14" s="54"/>
      <c r="H14" s="1"/>
    </row>
    <row r="15" spans="1:14" ht="26.25" thickBot="1" x14ac:dyDescent="0.65">
      <c r="A15" s="1"/>
      <c r="B15" s="41" t="s">
        <v>10</v>
      </c>
      <c r="C15" s="42"/>
      <c r="D15" s="3">
        <f>[1]فرودین!$D$19</f>
        <v>0</v>
      </c>
      <c r="E15" s="52">
        <f>[1]فرودین!$D$19</f>
        <v>0</v>
      </c>
      <c r="F15" s="53"/>
      <c r="G15" s="54"/>
      <c r="H15" s="1"/>
      <c r="K15" s="6" t="s">
        <v>24</v>
      </c>
      <c r="L15" s="12">
        <f>[1]فرودین!$C$33</f>
        <v>482151468716</v>
      </c>
      <c r="M15" s="11">
        <v>86145282107</v>
      </c>
      <c r="N15" s="11">
        <v>132797595252</v>
      </c>
    </row>
    <row r="16" spans="1:14" ht="23.25" thickBot="1" x14ac:dyDescent="0.65">
      <c r="A16" s="14"/>
      <c r="B16" s="36"/>
      <c r="C16" s="36"/>
      <c r="D16" s="1"/>
      <c r="E16" s="1"/>
      <c r="F16" s="1"/>
      <c r="G16" s="1"/>
      <c r="H16" s="1"/>
      <c r="K16" s="6" t="s">
        <v>2</v>
      </c>
      <c r="L16" s="12">
        <f>[1]فرودین!$H$34</f>
        <v>0</v>
      </c>
      <c r="M16" s="11">
        <v>3193964852</v>
      </c>
      <c r="N16" s="11">
        <v>2865292087</v>
      </c>
    </row>
    <row r="17" spans="1:14" ht="23.25" thickBot="1" x14ac:dyDescent="0.65">
      <c r="A17" s="15"/>
      <c r="B17" s="4" t="s">
        <v>11</v>
      </c>
      <c r="C17" s="5" t="s">
        <v>12</v>
      </c>
      <c r="D17" s="5" t="s">
        <v>13</v>
      </c>
      <c r="E17" s="5" t="s">
        <v>14</v>
      </c>
      <c r="F17" s="5" t="s">
        <v>15</v>
      </c>
      <c r="G17" s="5" t="s">
        <v>16</v>
      </c>
      <c r="H17" s="1"/>
      <c r="K17" s="6" t="s">
        <v>3</v>
      </c>
      <c r="L17" s="12">
        <f>[1]فرودین!$H$35</f>
        <v>0</v>
      </c>
      <c r="M17" s="11">
        <v>676084000</v>
      </c>
      <c r="N17" s="11">
        <v>589606000</v>
      </c>
    </row>
    <row r="18" spans="1:14" ht="23.25" thickBot="1" x14ac:dyDescent="0.65">
      <c r="A18" s="14"/>
      <c r="B18" s="18">
        <v>201700000</v>
      </c>
      <c r="C18" s="13">
        <v>0</v>
      </c>
      <c r="D18" s="13">
        <v>2316012006</v>
      </c>
      <c r="E18" s="13">
        <v>251700000</v>
      </c>
      <c r="F18" s="13">
        <v>29700000</v>
      </c>
      <c r="G18" s="13">
        <f>F18+E18+D18+C18+B18</f>
        <v>2799112006</v>
      </c>
      <c r="H18" s="1"/>
      <c r="K18" s="6" t="s">
        <v>20</v>
      </c>
      <c r="L18" s="12">
        <f>[1]فرودین!$F$39</f>
        <v>0</v>
      </c>
      <c r="M18" s="11"/>
      <c r="N18" s="11"/>
    </row>
    <row r="19" spans="1:14" ht="23.25" thickBot="1" x14ac:dyDescent="0.65">
      <c r="A19" s="16"/>
      <c r="B19" s="1"/>
      <c r="C19" s="1"/>
      <c r="D19" s="1"/>
      <c r="E19" s="1"/>
      <c r="F19" s="1"/>
      <c r="G19" s="1"/>
      <c r="H19" s="1"/>
      <c r="K19" s="6" t="s">
        <v>21</v>
      </c>
      <c r="L19" s="7">
        <f>L15-L16-L17-L18</f>
        <v>482151468716</v>
      </c>
      <c r="M19" s="11"/>
      <c r="N19" s="11"/>
    </row>
    <row r="20" spans="1:14" ht="22.5" x14ac:dyDescent="0.6">
      <c r="A20" s="1"/>
      <c r="B20" s="69">
        <v>15701300000000</v>
      </c>
      <c r="C20" s="69"/>
      <c r="D20" s="1"/>
      <c r="E20" s="1"/>
      <c r="F20" s="1"/>
      <c r="G20" s="1"/>
      <c r="H20" s="1"/>
      <c r="K20" s="8"/>
      <c r="L20" s="9"/>
    </row>
    <row r="21" spans="1:14" ht="22.5" x14ac:dyDescent="0.6">
      <c r="A21" s="1"/>
      <c r="B21" s="69">
        <v>2500000000000</v>
      </c>
      <c r="C21" s="69"/>
      <c r="D21" s="1"/>
      <c r="E21" s="1"/>
      <c r="F21" s="1"/>
      <c r="G21" s="1"/>
      <c r="H21" s="1"/>
    </row>
    <row r="22" spans="1:14" ht="22.5" x14ac:dyDescent="0.6">
      <c r="A22" s="1"/>
      <c r="B22" s="69">
        <f>B20-B21</f>
        <v>13201300000000</v>
      </c>
      <c r="C22" s="69"/>
      <c r="D22" s="1"/>
      <c r="E22" s="1"/>
      <c r="F22" s="1"/>
      <c r="G22" s="1"/>
      <c r="H22" s="1"/>
    </row>
    <row r="23" spans="1:14" ht="22.5" x14ac:dyDescent="0.6">
      <c r="A23" s="1"/>
      <c r="B23" s="1"/>
      <c r="C23" s="1"/>
      <c r="D23" s="1"/>
      <c r="E23" s="1"/>
      <c r="F23" s="1"/>
      <c r="G23" s="1"/>
      <c r="H23" s="1"/>
    </row>
    <row r="24" spans="1:14" ht="26.25" thickBot="1" x14ac:dyDescent="0.65">
      <c r="A24" s="1"/>
      <c r="B24" s="3">
        <v>13520929792</v>
      </c>
      <c r="C24" s="1"/>
      <c r="D24" s="1"/>
      <c r="E24" s="1"/>
      <c r="F24" s="1"/>
      <c r="G24" s="1"/>
      <c r="H24" s="1"/>
    </row>
    <row r="25" spans="1:14" ht="22.5" x14ac:dyDescent="0.6">
      <c r="A25" s="1"/>
      <c r="B25" s="1"/>
      <c r="C25" s="1"/>
      <c r="D25" s="1"/>
      <c r="E25" s="1"/>
      <c r="F25" s="1"/>
      <c r="G25" s="1"/>
      <c r="H25" s="1"/>
    </row>
    <row r="26" spans="1:14" ht="22.5" x14ac:dyDescent="0.6">
      <c r="A26" s="1"/>
      <c r="B26" s="1"/>
      <c r="C26" s="1"/>
      <c r="D26" s="1"/>
      <c r="E26" s="1"/>
      <c r="F26" s="1"/>
      <c r="G26" s="1"/>
      <c r="H26" s="1"/>
    </row>
    <row r="27" spans="1:14" ht="22.5" x14ac:dyDescent="0.6">
      <c r="A27" s="1"/>
      <c r="B27" s="1"/>
      <c r="C27" s="1"/>
      <c r="D27" s="1"/>
      <c r="E27" s="1"/>
      <c r="F27" s="1"/>
      <c r="G27" s="1"/>
      <c r="H27" s="1"/>
    </row>
    <row r="28" spans="1:14" ht="22.5" x14ac:dyDescent="0.6">
      <c r="A28" s="1"/>
      <c r="B28" s="1"/>
      <c r="C28" s="1"/>
      <c r="D28" s="1"/>
      <c r="E28" s="1"/>
      <c r="F28" s="1"/>
      <c r="G28" s="1"/>
      <c r="H28" s="1"/>
    </row>
    <row r="29" spans="1:14" ht="22.5" x14ac:dyDescent="0.6">
      <c r="A29" s="1"/>
      <c r="B29" s="1"/>
      <c r="C29" s="1"/>
      <c r="D29" s="1"/>
      <c r="E29" s="1"/>
      <c r="F29" s="1"/>
      <c r="G29" s="1"/>
      <c r="H29" s="1"/>
    </row>
    <row r="30" spans="1:14" ht="22.5" x14ac:dyDescent="0.6">
      <c r="A30" s="1"/>
      <c r="B30" s="1"/>
      <c r="C30" s="1"/>
      <c r="D30" s="1"/>
      <c r="E30" s="1"/>
      <c r="F30" s="1"/>
      <c r="G30" s="1"/>
      <c r="H30" s="1"/>
    </row>
    <row r="31" spans="1:14" ht="22.5" x14ac:dyDescent="0.6">
      <c r="A31" s="1"/>
      <c r="B31" s="1"/>
      <c r="C31" s="1"/>
      <c r="D31" s="1"/>
      <c r="E31" s="1"/>
      <c r="F31" s="1"/>
      <c r="G31" s="1"/>
      <c r="H31" s="1"/>
    </row>
    <row r="32" spans="1:14" ht="22.5" x14ac:dyDescent="0.6">
      <c r="A32" s="1"/>
      <c r="B32" s="1"/>
      <c r="C32" s="1"/>
      <c r="D32" s="1"/>
      <c r="E32" s="1"/>
      <c r="F32" s="1"/>
      <c r="G32" s="1"/>
      <c r="H32" s="1"/>
    </row>
    <row r="33" spans="1:8" ht="22.5" x14ac:dyDescent="0.6">
      <c r="A33" s="1"/>
      <c r="B33" s="1"/>
      <c r="C33" s="1"/>
      <c r="D33" s="1"/>
      <c r="E33" s="1"/>
      <c r="F33" s="1"/>
      <c r="G33" s="1"/>
      <c r="H33" s="1"/>
    </row>
    <row r="34" spans="1:8" ht="22.5" x14ac:dyDescent="0.6">
      <c r="A34" s="1"/>
      <c r="B34" s="1"/>
      <c r="C34" s="1"/>
      <c r="D34" s="1"/>
      <c r="E34" s="1"/>
      <c r="F34" s="1"/>
      <c r="G34" s="1"/>
      <c r="H34" s="1"/>
    </row>
    <row r="35" spans="1:8" ht="22.5" x14ac:dyDescent="0.6">
      <c r="A35" s="1"/>
      <c r="B35" s="1"/>
      <c r="C35" s="1"/>
      <c r="D35" s="1"/>
      <c r="E35" s="1"/>
      <c r="F35" s="1"/>
      <c r="G35" s="1"/>
      <c r="H35" s="1"/>
    </row>
    <row r="36" spans="1:8" ht="22.5" x14ac:dyDescent="0.6">
      <c r="A36" s="1"/>
      <c r="B36" s="1"/>
      <c r="C36" s="1"/>
      <c r="D36" s="1"/>
      <c r="E36" s="1"/>
      <c r="F36" s="1"/>
      <c r="G36" s="1"/>
      <c r="H36" s="1"/>
    </row>
    <row r="37" spans="1:8" ht="22.5" x14ac:dyDescent="0.6">
      <c r="A37" s="1"/>
      <c r="B37" s="1"/>
      <c r="C37" s="1"/>
      <c r="D37" s="1"/>
      <c r="E37" s="1"/>
      <c r="F37" s="1"/>
      <c r="G37" s="1"/>
      <c r="H37" s="1"/>
    </row>
    <row r="38" spans="1:8" ht="22.5" x14ac:dyDescent="0.6">
      <c r="A38" s="1"/>
      <c r="B38" s="1"/>
      <c r="C38" s="1"/>
      <c r="D38" s="1"/>
      <c r="E38" s="1"/>
      <c r="F38" s="1"/>
      <c r="G38" s="1"/>
      <c r="H38" s="1"/>
    </row>
  </sheetData>
  <mergeCells count="27">
    <mergeCell ref="B20:C20"/>
    <mergeCell ref="B21:C21"/>
    <mergeCell ref="B22:C22"/>
    <mergeCell ref="E6:E8"/>
    <mergeCell ref="F6:F8"/>
    <mergeCell ref="G6:G8"/>
    <mergeCell ref="B2:B3"/>
    <mergeCell ref="C2:C3"/>
    <mergeCell ref="D2:D3"/>
    <mergeCell ref="F2:F3"/>
    <mergeCell ref="G2:G3"/>
    <mergeCell ref="B16:C16"/>
    <mergeCell ref="M2:M3"/>
    <mergeCell ref="A1:H1"/>
    <mergeCell ref="A12:F12"/>
    <mergeCell ref="B13:C13"/>
    <mergeCell ref="E13:G13"/>
    <mergeCell ref="H2:H3"/>
    <mergeCell ref="H6:H8"/>
    <mergeCell ref="C6:C8"/>
    <mergeCell ref="B14:C14"/>
    <mergeCell ref="E14:G14"/>
    <mergeCell ref="A2:A3"/>
    <mergeCell ref="B15:C15"/>
    <mergeCell ref="E15:G15"/>
    <mergeCell ref="B6:B8"/>
    <mergeCell ref="D6:D8"/>
  </mergeCells>
  <pageMargins left="0.7" right="0.7" top="0.75" bottom="0.75" header="0.3" footer="0.3"/>
  <pageSetup scale="72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2026-04-20T07:25:57Z</dcterms:modified>
</cp:coreProperties>
</file>